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05" yWindow="-30" windowWidth="26835" windowHeight="6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32" i="1" l="1"/>
  <c r="M28" i="1"/>
  <c r="I65" i="1" l="1"/>
  <c r="I63" i="1" l="1"/>
  <c r="I60" i="1"/>
  <c r="I62" i="1"/>
  <c r="I59" i="1"/>
  <c r="I58" i="1"/>
  <c r="I57" i="1"/>
  <c r="I40" i="1"/>
  <c r="I38" i="1"/>
  <c r="I36" i="1"/>
  <c r="I34" i="1"/>
  <c r="I33" i="1"/>
  <c r="M10" i="1" l="1"/>
  <c r="M9" i="1"/>
  <c r="G30" i="1"/>
  <c r="G31" i="1" s="1"/>
  <c r="G25" i="1"/>
  <c r="G26" i="1" s="1"/>
  <c r="G20" i="1"/>
  <c r="G21" i="1" s="1"/>
  <c r="G15" i="1"/>
  <c r="G16" i="1" s="1"/>
  <c r="G10" i="1"/>
  <c r="M12" i="1" l="1"/>
  <c r="M17" i="1" s="1"/>
  <c r="G11" i="1"/>
  <c r="M19" i="1" s="1"/>
</calcChain>
</file>

<file path=xl/sharedStrings.xml><?xml version="1.0" encoding="utf-8"?>
<sst xmlns="http://schemas.openxmlformats.org/spreadsheetml/2006/main" count="190" uniqueCount="77">
  <si>
    <t>Debt Entry</t>
  </si>
  <si>
    <t>Debit</t>
  </si>
  <si>
    <t>Credit</t>
  </si>
  <si>
    <t>Account Name</t>
  </si>
  <si>
    <t>Account Number</t>
  </si>
  <si>
    <t>Long Term Debt Proceeds</t>
  </si>
  <si>
    <t>Premium on LT debt</t>
  </si>
  <si>
    <t>Debt issuance costs</t>
  </si>
  <si>
    <t>Cash</t>
  </si>
  <si>
    <t>Revenue</t>
  </si>
  <si>
    <t>Expenditure</t>
  </si>
  <si>
    <t>Asset</t>
  </si>
  <si>
    <t>Fund 41</t>
  </si>
  <si>
    <t>Fund 22</t>
  </si>
  <si>
    <t>Fund 41 - CP</t>
  </si>
  <si>
    <t>Fund 22 - SR</t>
  </si>
  <si>
    <t>Fund 20 - Enterprise</t>
  </si>
  <si>
    <t>Liability</t>
  </si>
  <si>
    <t>Expense</t>
  </si>
  <si>
    <t>Fund 20</t>
  </si>
  <si>
    <t>Fund 30 - DS</t>
  </si>
  <si>
    <t>Fund 30</t>
  </si>
  <si>
    <t>GO Bonds Payable</t>
  </si>
  <si>
    <t>Unamortized Premium</t>
  </si>
  <si>
    <t>Gross Proceeds - OK</t>
  </si>
  <si>
    <t>Premium - OK</t>
  </si>
  <si>
    <t>Costs of issuance/discounts - OK</t>
  </si>
  <si>
    <t>Cash received - OK</t>
  </si>
  <si>
    <t>Discount per sources and uses - Ok</t>
  </si>
  <si>
    <t>Costs per sources and uses - OK</t>
  </si>
  <si>
    <t xml:space="preserve">Fund 30 </t>
  </si>
  <si>
    <t>Premium on LT Debt</t>
  </si>
  <si>
    <t xml:space="preserve"> </t>
  </si>
  <si>
    <t>To record 2014 borrowing to respective funds.</t>
  </si>
  <si>
    <t>To reallocate premium to DS fund from CP, Storm sewer and sewer - per sources and uses document.</t>
  </si>
  <si>
    <t>WP 16</t>
  </si>
  <si>
    <t>(B)</t>
  </si>
  <si>
    <t>Sum of (A)'s</t>
  </si>
  <si>
    <t>Sum of (B)'s</t>
  </si>
  <si>
    <t>Village Debt Proceeds</t>
  </si>
  <si>
    <t>Sewer Debt Proceeds</t>
  </si>
  <si>
    <t>(C)</t>
  </si>
  <si>
    <t>IM, Waive</t>
  </si>
  <si>
    <t>Sewer debt issuance costs</t>
  </si>
  <si>
    <t>Sum of (D)'s</t>
  </si>
  <si>
    <t>Capital Projects Premium</t>
  </si>
  <si>
    <t>Debt Service Premium</t>
  </si>
  <si>
    <t>Stormsewer Premium</t>
  </si>
  <si>
    <t>Sewer Premium</t>
  </si>
  <si>
    <t>Sum of (E)'s</t>
  </si>
  <si>
    <t>Sum of (G)'s</t>
  </si>
  <si>
    <t>Sum of (F)'s</t>
  </si>
  <si>
    <t>Sum of (H)'s</t>
  </si>
  <si>
    <t>(E)</t>
  </si>
  <si>
    <t>(F)</t>
  </si>
  <si>
    <t>(G)</t>
  </si>
  <si>
    <t>(H)</t>
  </si>
  <si>
    <t>Debt Service Issuance Cost</t>
  </si>
  <si>
    <t>Total Premium on debt issaunce</t>
  </si>
  <si>
    <t>Total Village Premium</t>
  </si>
  <si>
    <t>Total Village Debt Issuance Costs</t>
  </si>
  <si>
    <t>GASB 34</t>
  </si>
  <si>
    <t>(J)</t>
  </si>
  <si>
    <t>Sum of (J)'s</t>
  </si>
  <si>
    <t>(K)</t>
  </si>
  <si>
    <t>Sum of (K)'s</t>
  </si>
  <si>
    <t>Cash in Storm, Capital, and Debt Service related to debt issuance</t>
  </si>
  <si>
    <t>Cash in Sewer related to debt issuance</t>
  </si>
  <si>
    <t>Village of XYZ</t>
  </si>
  <si>
    <t>debt wp</t>
  </si>
  <si>
    <t>(A)</t>
  </si>
  <si>
    <t>(Z)</t>
  </si>
  <si>
    <t>(D), (Z)</t>
  </si>
  <si>
    <t>(C), (Z)</t>
  </si>
  <si>
    <t>sum of (Z)'s</t>
  </si>
  <si>
    <t>debt wp, GASB 34 entry neede</t>
  </si>
  <si>
    <t>equity 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</si>
</sst>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43" fontId="0" fillId="0" borderId="0" xfId="1" applyFont="1"/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0" xfId="0" applyNumberFormat="1"/>
    <xf numFmtId="43" fontId="0" fillId="2" borderId="0" xfId="1" applyFont="1" applyFill="1"/>
    <xf numFmtId="43" fontId="0" fillId="3" borderId="0" xfId="1" applyFont="1" applyFill="1"/>
    <xf numFmtId="43" fontId="0" fillId="4" borderId="0" xfId="1" applyFont="1" applyFill="1"/>
    <xf numFmtId="43" fontId="0" fillId="4" borderId="0" xfId="0" applyNumberFormat="1" applyFill="1"/>
    <xf numFmtId="43" fontId="0" fillId="3" borderId="0" xfId="0" applyNumberFormat="1" applyFill="1"/>
    <xf numFmtId="43" fontId="0" fillId="2" borderId="0" xfId="0" applyNumberFormat="1" applyFill="1"/>
    <xf numFmtId="43" fontId="0" fillId="0" borderId="1" xfId="1" applyFont="1" applyBorder="1"/>
    <xf numFmtId="43" fontId="0" fillId="0" borderId="0" xfId="1" applyFont="1" applyFill="1"/>
    <xf numFmtId="164" fontId="0" fillId="0" borderId="0" xfId="2" applyNumberFormat="1" applyFont="1"/>
    <xf numFmtId="0" fontId="0" fillId="0" borderId="0" xfId="0" applyFill="1"/>
    <xf numFmtId="0" fontId="0" fillId="0" borderId="1" xfId="0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/>
    <xf numFmtId="43" fontId="0" fillId="5" borderId="0" xfId="0" applyNumberFormat="1" applyFill="1"/>
    <xf numFmtId="43" fontId="0" fillId="5" borderId="0" xfId="1" applyFont="1" applyFill="1"/>
    <xf numFmtId="43" fontId="2" fillId="5" borderId="0" xfId="1" applyFont="1" applyFill="1"/>
    <xf numFmtId="43" fontId="0" fillId="0" borderId="0" xfId="1" applyFont="1" applyFill="1" applyAlignment="1">
      <alignment horizontal="right"/>
    </xf>
    <xf numFmtId="0" fontId="3" fillId="0" borderId="0" xfId="0" quotePrefix="1" applyFont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43" fontId="3" fillId="0" borderId="0" xfId="1" applyFont="1" applyFill="1"/>
    <xf numFmtId="43" fontId="4" fillId="0" borderId="0" xfId="1" applyFont="1"/>
    <xf numFmtId="0" fontId="0" fillId="0" borderId="0" xfId="0" applyFont="1" applyFill="1" applyAlignment="1">
      <alignment horizontal="right"/>
    </xf>
    <xf numFmtId="43" fontId="3" fillId="0" borderId="0" xfId="1" quotePrefix="1" applyFont="1" applyFill="1"/>
    <xf numFmtId="15" fontId="0" fillId="0" borderId="0" xfId="0" applyNumberFormat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4"/>
  <sheetViews>
    <sheetView tabSelected="1" workbookViewId="0">
      <selection activeCell="I22" sqref="I22"/>
    </sheetView>
  </sheetViews>
  <sheetFormatPr defaultRowHeight="15" x14ac:dyDescent="0.25"/>
  <cols>
    <col min="1" max="1" width="16.85546875" bestFit="1" customWidth="1"/>
    <col min="2" max="2" width="2" bestFit="1" customWidth="1"/>
    <col min="3" max="3" width="33.42578125" customWidth="1"/>
    <col min="4" max="4" width="19.28515625" customWidth="1"/>
    <col min="5" max="5" width="27.42578125" customWidth="1"/>
    <col min="7" max="7" width="15.140625" customWidth="1"/>
    <col min="8" max="8" width="15.140625" style="14" customWidth="1"/>
    <col min="9" max="9" width="18.5703125" customWidth="1"/>
    <col min="10" max="10" width="11.7109375" bestFit="1" customWidth="1"/>
    <col min="12" max="12" width="15.5703125" customWidth="1"/>
    <col min="13" max="13" width="22.28515625" customWidth="1"/>
  </cols>
  <sheetData>
    <row r="1" spans="1:14" x14ac:dyDescent="0.25">
      <c r="A1" t="s">
        <v>68</v>
      </c>
    </row>
    <row r="2" spans="1:14" x14ac:dyDescent="0.25">
      <c r="A2" t="s">
        <v>0</v>
      </c>
    </row>
    <row r="3" spans="1:14" x14ac:dyDescent="0.25">
      <c r="A3" s="29">
        <v>42004</v>
      </c>
    </row>
    <row r="6" spans="1:14" x14ac:dyDescent="0.25">
      <c r="C6" s="2" t="s">
        <v>4</v>
      </c>
      <c r="D6" s="3"/>
      <c r="E6" s="2" t="s">
        <v>3</v>
      </c>
      <c r="F6" s="3"/>
      <c r="G6" s="2" t="s">
        <v>1</v>
      </c>
      <c r="H6" s="15"/>
      <c r="I6" s="2" t="s">
        <v>2</v>
      </c>
    </row>
    <row r="8" spans="1:14" x14ac:dyDescent="0.25">
      <c r="B8">
        <v>1</v>
      </c>
      <c r="C8" t="s">
        <v>14</v>
      </c>
      <c r="D8" t="s">
        <v>9</v>
      </c>
      <c r="E8" t="s">
        <v>5</v>
      </c>
      <c r="G8" s="1"/>
      <c r="H8" s="12"/>
      <c r="I8" s="19">
        <v>4255000</v>
      </c>
      <c r="J8" s="23" t="s">
        <v>70</v>
      </c>
    </row>
    <row r="9" spans="1:14" x14ac:dyDescent="0.25">
      <c r="C9" t="s">
        <v>12</v>
      </c>
      <c r="D9" t="s">
        <v>9</v>
      </c>
      <c r="E9" t="s">
        <v>6</v>
      </c>
      <c r="G9" s="1"/>
      <c r="H9" s="12"/>
      <c r="I9" s="5">
        <v>98262.3</v>
      </c>
      <c r="J9" s="23" t="s">
        <v>53</v>
      </c>
      <c r="L9" s="16" t="s">
        <v>35</v>
      </c>
      <c r="M9" s="18">
        <f>+I8+I13+I18+I23+I28</f>
        <v>7345000</v>
      </c>
      <c r="N9" t="s">
        <v>24</v>
      </c>
    </row>
    <row r="10" spans="1:14" x14ac:dyDescent="0.25">
      <c r="C10" t="s">
        <v>12</v>
      </c>
      <c r="D10" t="s">
        <v>10</v>
      </c>
      <c r="E10" t="s">
        <v>7</v>
      </c>
      <c r="G10" s="6">
        <f>34944.19+16220.56+6951.68+7530.98</f>
        <v>65647.41</v>
      </c>
      <c r="H10" s="25" t="s">
        <v>71</v>
      </c>
      <c r="I10" s="1"/>
      <c r="L10" s="16" t="s">
        <v>35</v>
      </c>
      <c r="M10" s="10">
        <f>+I9+I14+I19+I24+I29</f>
        <v>194892.15000000002</v>
      </c>
      <c r="N10" t="s">
        <v>25</v>
      </c>
    </row>
    <row r="11" spans="1:14" x14ac:dyDescent="0.25">
      <c r="C11" t="s">
        <v>12</v>
      </c>
      <c r="D11" t="s">
        <v>11</v>
      </c>
      <c r="E11" t="s">
        <v>8</v>
      </c>
      <c r="G11" s="7">
        <f>+I8+I9-G10</f>
        <v>4287614.8899999997</v>
      </c>
      <c r="H11" s="25" t="s">
        <v>62</v>
      </c>
      <c r="I11" s="1"/>
    </row>
    <row r="12" spans="1:14" x14ac:dyDescent="0.25">
      <c r="G12" s="1"/>
      <c r="H12" s="12"/>
      <c r="I12" s="1"/>
      <c r="L12" s="16" t="s">
        <v>74</v>
      </c>
      <c r="M12" s="9">
        <f>+G10+G15+G20+G25+G30</f>
        <v>113320.81999999999</v>
      </c>
      <c r="N12" t="s">
        <v>26</v>
      </c>
    </row>
    <row r="13" spans="1:14" x14ac:dyDescent="0.25">
      <c r="B13" t="s">
        <v>32</v>
      </c>
      <c r="C13" t="s">
        <v>15</v>
      </c>
      <c r="D13" t="s">
        <v>9</v>
      </c>
      <c r="E13" t="s">
        <v>5</v>
      </c>
      <c r="G13" s="1"/>
      <c r="H13" s="12"/>
      <c r="I13" s="20">
        <v>200000</v>
      </c>
      <c r="J13" s="23" t="s">
        <v>70</v>
      </c>
      <c r="L13" s="16" t="s">
        <v>35</v>
      </c>
      <c r="M13" s="1">
        <v>-60320.82</v>
      </c>
      <c r="N13" t="s">
        <v>28</v>
      </c>
    </row>
    <row r="14" spans="1:14" x14ac:dyDescent="0.25">
      <c r="C14" t="s">
        <v>13</v>
      </c>
      <c r="D14" t="s">
        <v>9</v>
      </c>
      <c r="E14" t="s">
        <v>6</v>
      </c>
      <c r="G14" s="1"/>
      <c r="H14" s="12"/>
      <c r="I14" s="5">
        <v>3865.65</v>
      </c>
      <c r="J14" s="23" t="s">
        <v>55</v>
      </c>
      <c r="L14" s="16" t="s">
        <v>35</v>
      </c>
      <c r="M14" s="1">
        <v>-28000</v>
      </c>
      <c r="N14" t="s">
        <v>29</v>
      </c>
    </row>
    <row r="15" spans="1:14" x14ac:dyDescent="0.25">
      <c r="C15" t="s">
        <v>13</v>
      </c>
      <c r="D15" t="s">
        <v>10</v>
      </c>
      <c r="E15" t="s">
        <v>7</v>
      </c>
      <c r="G15" s="6">
        <f>1642.5+762.42+326.75+353.98</f>
        <v>3085.65</v>
      </c>
      <c r="H15" s="25" t="s">
        <v>71</v>
      </c>
      <c r="I15" s="1"/>
      <c r="L15" s="16" t="s">
        <v>35</v>
      </c>
      <c r="M15" s="1">
        <v>-12000</v>
      </c>
      <c r="N15" t="s">
        <v>29</v>
      </c>
    </row>
    <row r="16" spans="1:14" x14ac:dyDescent="0.25">
      <c r="C16" t="s">
        <v>13</v>
      </c>
      <c r="D16" t="s">
        <v>11</v>
      </c>
      <c r="E16" t="s">
        <v>8</v>
      </c>
      <c r="G16" s="7">
        <f>+I13+I14-G15</f>
        <v>200780</v>
      </c>
      <c r="H16" s="25" t="s">
        <v>62</v>
      </c>
      <c r="I16" s="1"/>
      <c r="L16" s="16" t="s">
        <v>35</v>
      </c>
      <c r="M16" s="11">
        <v>-13000</v>
      </c>
      <c r="N16" t="s">
        <v>29</v>
      </c>
    </row>
    <row r="17" spans="2:14" x14ac:dyDescent="0.25">
      <c r="G17" s="1"/>
      <c r="H17" s="12"/>
      <c r="I17" s="1"/>
      <c r="M17" s="4">
        <f>SUM(M12:M16)</f>
        <v>0</v>
      </c>
    </row>
    <row r="18" spans="2:14" x14ac:dyDescent="0.25">
      <c r="B18" t="s">
        <v>32</v>
      </c>
      <c r="C18" t="s">
        <v>16</v>
      </c>
      <c r="D18" t="s">
        <v>17</v>
      </c>
      <c r="E18" t="s">
        <v>22</v>
      </c>
      <c r="G18" s="1"/>
      <c r="H18" s="12"/>
      <c r="I18" s="19">
        <v>455000</v>
      </c>
      <c r="J18" s="23" t="s">
        <v>36</v>
      </c>
    </row>
    <row r="19" spans="2:14" x14ac:dyDescent="0.25">
      <c r="C19" t="s">
        <v>19</v>
      </c>
      <c r="D19" t="s">
        <v>17</v>
      </c>
      <c r="E19" t="s">
        <v>23</v>
      </c>
      <c r="G19" s="1"/>
      <c r="H19" s="12"/>
      <c r="I19" s="5">
        <v>8873.2000000000007</v>
      </c>
      <c r="J19" s="23" t="s">
        <v>56</v>
      </c>
      <c r="L19" s="16" t="s">
        <v>35</v>
      </c>
      <c r="M19" s="8">
        <f>+G11+G16+G21+G26+G31</f>
        <v>7426571.3300000001</v>
      </c>
      <c r="N19" t="s">
        <v>27</v>
      </c>
    </row>
    <row r="20" spans="2:14" x14ac:dyDescent="0.25">
      <c r="C20" t="s">
        <v>19</v>
      </c>
      <c r="D20" t="s">
        <v>18</v>
      </c>
      <c r="E20" t="s">
        <v>7</v>
      </c>
      <c r="G20" s="6">
        <f>3736.69+1734.51+743.36+805.31</f>
        <v>7019.869999999999</v>
      </c>
      <c r="H20" s="25" t="s">
        <v>72</v>
      </c>
      <c r="I20" s="1"/>
    </row>
    <row r="21" spans="2:14" x14ac:dyDescent="0.25">
      <c r="C21" t="s">
        <v>19</v>
      </c>
      <c r="D21" t="s">
        <v>11</v>
      </c>
      <c r="E21" t="s">
        <v>8</v>
      </c>
      <c r="G21" s="7">
        <f>+I18+I19-G20</f>
        <v>456853.33</v>
      </c>
      <c r="H21" s="23" t="s">
        <v>64</v>
      </c>
      <c r="I21" s="1"/>
    </row>
    <row r="22" spans="2:14" x14ac:dyDescent="0.25">
      <c r="G22" s="1"/>
      <c r="H22" s="12"/>
      <c r="I22" s="1"/>
    </row>
    <row r="23" spans="2:14" x14ac:dyDescent="0.25">
      <c r="B23" t="s">
        <v>32</v>
      </c>
      <c r="C23" t="s">
        <v>20</v>
      </c>
      <c r="D23" t="s">
        <v>9</v>
      </c>
      <c r="E23" t="s">
        <v>5</v>
      </c>
      <c r="G23" s="1"/>
      <c r="H23" s="12"/>
      <c r="I23" s="19">
        <v>2030000</v>
      </c>
      <c r="J23" s="23" t="s">
        <v>70</v>
      </c>
    </row>
    <row r="24" spans="2:14" x14ac:dyDescent="0.25">
      <c r="C24" t="s">
        <v>21</v>
      </c>
      <c r="D24" t="s">
        <v>9</v>
      </c>
      <c r="E24" t="s">
        <v>6</v>
      </c>
      <c r="G24" s="1"/>
      <c r="H24" s="12"/>
      <c r="I24" s="5">
        <v>69983.3</v>
      </c>
      <c r="J24" s="23" t="s">
        <v>54</v>
      </c>
    </row>
    <row r="25" spans="2:14" x14ac:dyDescent="0.25">
      <c r="C25" t="s">
        <v>21</v>
      </c>
      <c r="D25" t="s">
        <v>10</v>
      </c>
      <c r="E25" t="s">
        <v>7</v>
      </c>
      <c r="G25" s="6">
        <f>16671.38+7738.6+3316.54+3592.92</f>
        <v>31319.440000000002</v>
      </c>
      <c r="H25" s="28" t="s">
        <v>73</v>
      </c>
      <c r="I25" s="1"/>
    </row>
    <row r="26" spans="2:14" x14ac:dyDescent="0.25">
      <c r="C26" t="s">
        <v>21</v>
      </c>
      <c r="D26" t="s">
        <v>11</v>
      </c>
      <c r="E26" t="s">
        <v>8</v>
      </c>
      <c r="G26" s="7">
        <f>+I23+I24-G25</f>
        <v>2068663.8599999999</v>
      </c>
      <c r="H26" s="12"/>
      <c r="I26" s="1"/>
    </row>
    <row r="27" spans="2:14" x14ac:dyDescent="0.25">
      <c r="G27" s="1"/>
      <c r="H27" s="12"/>
      <c r="I27" s="1"/>
      <c r="M27" t="s">
        <v>66</v>
      </c>
    </row>
    <row r="28" spans="2:14" x14ac:dyDescent="0.25">
      <c r="B28" t="s">
        <v>32</v>
      </c>
      <c r="C28" t="s">
        <v>16</v>
      </c>
      <c r="D28" t="s">
        <v>17</v>
      </c>
      <c r="E28" t="s">
        <v>22</v>
      </c>
      <c r="G28" s="1"/>
      <c r="H28" s="12"/>
      <c r="I28" s="19">
        <v>405000</v>
      </c>
      <c r="J28" s="23" t="s">
        <v>36</v>
      </c>
      <c r="L28" s="16" t="s">
        <v>63</v>
      </c>
      <c r="M28" s="4">
        <f>G11+G16-I43-I47+G26+G50+G46+G54</f>
        <v>6562195.2599999988</v>
      </c>
      <c r="N28" s="22" t="s">
        <v>76</v>
      </c>
    </row>
    <row r="29" spans="2:14" x14ac:dyDescent="0.25">
      <c r="C29" t="s">
        <v>19</v>
      </c>
      <c r="D29" t="s">
        <v>17</v>
      </c>
      <c r="E29" t="s">
        <v>23</v>
      </c>
      <c r="G29" s="1"/>
      <c r="H29" s="12"/>
      <c r="I29" s="5">
        <v>13907.7</v>
      </c>
      <c r="J29" s="23" t="s">
        <v>56</v>
      </c>
    </row>
    <row r="30" spans="2:14" x14ac:dyDescent="0.25">
      <c r="C30" t="s">
        <v>19</v>
      </c>
      <c r="D30" t="s">
        <v>18</v>
      </c>
      <c r="E30" t="s">
        <v>7</v>
      </c>
      <c r="G30" s="6">
        <f>3326.06+1543.91+661.67+716.81</f>
        <v>6248.4500000000007</v>
      </c>
      <c r="H30" s="25" t="s">
        <v>72</v>
      </c>
      <c r="I30" s="1"/>
    </row>
    <row r="31" spans="2:14" x14ac:dyDescent="0.25">
      <c r="C31" t="s">
        <v>19</v>
      </c>
      <c r="D31" t="s">
        <v>11</v>
      </c>
      <c r="E31" t="s">
        <v>8</v>
      </c>
      <c r="G31" s="7">
        <f>+I28+I29-G30</f>
        <v>412659.25</v>
      </c>
      <c r="I31" s="1"/>
      <c r="J31" s="13"/>
      <c r="M31" t="s">
        <v>67</v>
      </c>
    </row>
    <row r="32" spans="2:14" x14ac:dyDescent="0.25">
      <c r="G32" s="12"/>
      <c r="H32" s="12"/>
      <c r="I32" s="1"/>
      <c r="J32" s="13"/>
      <c r="L32" s="16" t="s">
        <v>65</v>
      </c>
      <c r="M32" s="4">
        <f>G21-I51</f>
        <v>451716.82</v>
      </c>
      <c r="N32" s="17" t="s">
        <v>76</v>
      </c>
    </row>
    <row r="33" spans="2:10" x14ac:dyDescent="0.25">
      <c r="C33" t="s">
        <v>33</v>
      </c>
      <c r="G33" s="21" t="s">
        <v>39</v>
      </c>
      <c r="H33" s="24" t="s">
        <v>37</v>
      </c>
      <c r="I33" s="1">
        <f>I8+I13+I23</f>
        <v>6485000</v>
      </c>
      <c r="J33" s="22" t="s">
        <v>69</v>
      </c>
    </row>
    <row r="34" spans="2:10" x14ac:dyDescent="0.25">
      <c r="G34" s="21" t="s">
        <v>40</v>
      </c>
      <c r="H34" s="24" t="s">
        <v>38</v>
      </c>
      <c r="I34" s="1">
        <f>I28+I18</f>
        <v>860000</v>
      </c>
      <c r="J34" s="22" t="s">
        <v>69</v>
      </c>
    </row>
    <row r="35" spans="2:10" x14ac:dyDescent="0.25">
      <c r="G35" s="12"/>
      <c r="H35" s="12"/>
      <c r="I35" s="1"/>
    </row>
    <row r="36" spans="2:10" x14ac:dyDescent="0.25">
      <c r="G36" s="12"/>
      <c r="H36" s="21" t="s">
        <v>57</v>
      </c>
      <c r="I36" s="1">
        <f>G25</f>
        <v>31319.440000000002</v>
      </c>
      <c r="J36" s="25" t="s">
        <v>41</v>
      </c>
    </row>
    <row r="37" spans="2:10" ht="17.25" x14ac:dyDescent="0.4">
      <c r="G37" s="12"/>
      <c r="H37" s="12"/>
      <c r="I37" s="26">
        <v>32019</v>
      </c>
      <c r="J37" s="17" t="s">
        <v>69</v>
      </c>
    </row>
    <row r="38" spans="2:10" x14ac:dyDescent="0.25">
      <c r="G38" s="12"/>
      <c r="H38" s="12"/>
      <c r="I38" s="1">
        <f>I36-I37</f>
        <v>-699.55999999999767</v>
      </c>
      <c r="J38" s="17" t="s">
        <v>42</v>
      </c>
    </row>
    <row r="39" spans="2:10" x14ac:dyDescent="0.25">
      <c r="G39" s="12"/>
      <c r="H39" s="12"/>
      <c r="I39" s="1"/>
    </row>
    <row r="40" spans="2:10" x14ac:dyDescent="0.25">
      <c r="G40" s="21" t="s">
        <v>43</v>
      </c>
      <c r="H40" s="24" t="s">
        <v>44</v>
      </c>
      <c r="I40" s="1">
        <f>G30+G20</f>
        <v>13268.32</v>
      </c>
      <c r="J40" s="25" t="s">
        <v>69</v>
      </c>
    </row>
    <row r="41" spans="2:10" x14ac:dyDescent="0.25">
      <c r="G41" s="12"/>
      <c r="H41" s="12"/>
      <c r="I41" s="1"/>
    </row>
    <row r="42" spans="2:10" x14ac:dyDescent="0.25">
      <c r="G42" s="12"/>
      <c r="H42" s="12"/>
      <c r="I42" s="1"/>
    </row>
    <row r="43" spans="2:10" x14ac:dyDescent="0.25">
      <c r="B43">
        <v>2</v>
      </c>
      <c r="C43" t="s">
        <v>12</v>
      </c>
      <c r="D43" t="s">
        <v>11</v>
      </c>
      <c r="E43" t="s">
        <v>8</v>
      </c>
      <c r="G43" s="1"/>
      <c r="H43" s="12"/>
      <c r="I43" s="1">
        <v>63318.11</v>
      </c>
      <c r="J43" s="25" t="s">
        <v>62</v>
      </c>
    </row>
    <row r="44" spans="2:10" x14ac:dyDescent="0.25">
      <c r="C44" t="s">
        <v>12</v>
      </c>
      <c r="D44" t="s">
        <v>9</v>
      </c>
      <c r="E44" t="s">
        <v>31</v>
      </c>
      <c r="G44" s="1">
        <v>63318.11</v>
      </c>
      <c r="H44" s="23" t="s">
        <v>53</v>
      </c>
      <c r="I44" s="1"/>
    </row>
    <row r="45" spans="2:10" x14ac:dyDescent="0.25">
      <c r="C45" t="s">
        <v>21</v>
      </c>
      <c r="D45" t="s">
        <v>9</v>
      </c>
      <c r="E45" t="s">
        <v>31</v>
      </c>
      <c r="G45" s="1"/>
      <c r="H45" s="12"/>
      <c r="I45" s="1">
        <v>63318.11</v>
      </c>
      <c r="J45" s="23" t="s">
        <v>54</v>
      </c>
    </row>
    <row r="46" spans="2:10" x14ac:dyDescent="0.25">
      <c r="C46" t="s">
        <v>21</v>
      </c>
      <c r="D46" t="s">
        <v>11</v>
      </c>
      <c r="E46" t="s">
        <v>8</v>
      </c>
      <c r="G46" s="1">
        <v>63318.11</v>
      </c>
      <c r="H46" s="25" t="s">
        <v>62</v>
      </c>
      <c r="I46" s="1"/>
    </row>
    <row r="47" spans="2:10" x14ac:dyDescent="0.25">
      <c r="C47" t="s">
        <v>13</v>
      </c>
      <c r="D47" t="s">
        <v>11</v>
      </c>
      <c r="E47" t="s">
        <v>8</v>
      </c>
      <c r="G47" s="1"/>
      <c r="H47" s="12"/>
      <c r="I47" s="1">
        <v>2223.15</v>
      </c>
      <c r="J47" s="25" t="s">
        <v>62</v>
      </c>
    </row>
    <row r="48" spans="2:10" x14ac:dyDescent="0.25">
      <c r="C48" t="s">
        <v>13</v>
      </c>
      <c r="D48" t="s">
        <v>9</v>
      </c>
      <c r="E48" t="s">
        <v>31</v>
      </c>
      <c r="G48" s="1">
        <v>2223.15</v>
      </c>
      <c r="H48" s="23" t="s">
        <v>55</v>
      </c>
      <c r="I48" s="1"/>
    </row>
    <row r="49" spans="3:10" x14ac:dyDescent="0.25">
      <c r="C49" t="s">
        <v>30</v>
      </c>
      <c r="D49" t="s">
        <v>9</v>
      </c>
      <c r="E49" t="s">
        <v>31</v>
      </c>
      <c r="G49" s="1"/>
      <c r="H49" s="12"/>
      <c r="I49" s="1">
        <v>2223.15</v>
      </c>
      <c r="J49" s="23" t="s">
        <v>54</v>
      </c>
    </row>
    <row r="50" spans="3:10" x14ac:dyDescent="0.25">
      <c r="C50" t="s">
        <v>21</v>
      </c>
      <c r="D50" t="s">
        <v>11</v>
      </c>
      <c r="E50" t="s">
        <v>8</v>
      </c>
      <c r="G50" s="1">
        <v>2223.15</v>
      </c>
      <c r="H50" s="25" t="s">
        <v>62</v>
      </c>
      <c r="I50" s="1"/>
    </row>
    <row r="51" spans="3:10" x14ac:dyDescent="0.25">
      <c r="C51" t="s">
        <v>19</v>
      </c>
      <c r="D51" t="s">
        <v>11</v>
      </c>
      <c r="E51" t="s">
        <v>8</v>
      </c>
      <c r="G51" s="1"/>
      <c r="H51" s="12"/>
      <c r="I51" s="1">
        <v>5136.51</v>
      </c>
      <c r="J51" s="23" t="s">
        <v>64</v>
      </c>
    </row>
    <row r="52" spans="3:10" x14ac:dyDescent="0.25">
      <c r="C52" t="s">
        <v>19</v>
      </c>
      <c r="D52" t="s">
        <v>17</v>
      </c>
      <c r="E52" t="s">
        <v>23</v>
      </c>
      <c r="G52" s="1">
        <v>5136.51</v>
      </c>
      <c r="H52" s="23" t="s">
        <v>56</v>
      </c>
      <c r="I52" s="1"/>
    </row>
    <row r="53" spans="3:10" x14ac:dyDescent="0.25">
      <c r="C53" t="s">
        <v>21</v>
      </c>
      <c r="D53" t="s">
        <v>9</v>
      </c>
      <c r="E53" t="s">
        <v>31</v>
      </c>
      <c r="G53" s="1"/>
      <c r="H53" s="12"/>
      <c r="I53" s="1">
        <v>5136.51</v>
      </c>
      <c r="J53" s="23" t="s">
        <v>54</v>
      </c>
    </row>
    <row r="54" spans="3:10" x14ac:dyDescent="0.25">
      <c r="C54" t="s">
        <v>21</v>
      </c>
      <c r="D54" t="s">
        <v>11</v>
      </c>
      <c r="E54" t="s">
        <v>8</v>
      </c>
      <c r="G54" s="1">
        <v>5136.51</v>
      </c>
      <c r="H54" s="25" t="s">
        <v>62</v>
      </c>
      <c r="I54" s="1"/>
    </row>
    <row r="55" spans="3:10" x14ac:dyDescent="0.25">
      <c r="C55" t="s">
        <v>34</v>
      </c>
      <c r="G55" s="1"/>
      <c r="H55" s="12"/>
      <c r="I55" s="1"/>
    </row>
    <row r="56" spans="3:10" x14ac:dyDescent="0.25">
      <c r="G56" s="1"/>
      <c r="I56" s="1"/>
    </row>
    <row r="57" spans="3:10" x14ac:dyDescent="0.25">
      <c r="G57" s="21" t="s">
        <v>45</v>
      </c>
      <c r="H57" s="24" t="s">
        <v>49</v>
      </c>
      <c r="I57" s="1">
        <f>I9-G44</f>
        <v>34944.19</v>
      </c>
      <c r="J57" s="17" t="s">
        <v>69</v>
      </c>
    </row>
    <row r="58" spans="3:10" x14ac:dyDescent="0.25">
      <c r="G58" s="21" t="s">
        <v>46</v>
      </c>
      <c r="H58" s="24" t="s">
        <v>51</v>
      </c>
      <c r="I58" s="1">
        <f>I24+I45+I49+I53</f>
        <v>140661.07</v>
      </c>
      <c r="J58" s="17" t="s">
        <v>69</v>
      </c>
    </row>
    <row r="59" spans="3:10" ht="17.25" x14ac:dyDescent="0.4">
      <c r="G59" s="21" t="s">
        <v>47</v>
      </c>
      <c r="H59" s="24" t="s">
        <v>50</v>
      </c>
      <c r="I59" s="26">
        <f>I14-G48</f>
        <v>1642.5</v>
      </c>
      <c r="J59" s="17" t="s">
        <v>69</v>
      </c>
    </row>
    <row r="60" spans="3:10" x14ac:dyDescent="0.25">
      <c r="G60" s="12"/>
      <c r="H60" s="27" t="s">
        <v>59</v>
      </c>
      <c r="I60" s="1">
        <f>SUM(I57:I59)</f>
        <v>177247.76</v>
      </c>
      <c r="J60" s="22" t="s">
        <v>75</v>
      </c>
    </row>
    <row r="61" spans="3:10" x14ac:dyDescent="0.25">
      <c r="G61" s="14"/>
      <c r="I61" s="1"/>
    </row>
    <row r="62" spans="3:10" ht="17.25" x14ac:dyDescent="0.4">
      <c r="G62" s="21" t="s">
        <v>48</v>
      </c>
      <c r="H62" s="24" t="s">
        <v>52</v>
      </c>
      <c r="I62" s="26">
        <f>I19+I29-G52</f>
        <v>17644.39</v>
      </c>
      <c r="J62" s="22" t="s">
        <v>69</v>
      </c>
    </row>
    <row r="63" spans="3:10" x14ac:dyDescent="0.25">
      <c r="G63" s="1"/>
      <c r="H63" s="21" t="s">
        <v>58</v>
      </c>
      <c r="I63" s="5">
        <f>SUM(I60:I62)</f>
        <v>194892.15000000002</v>
      </c>
    </row>
    <row r="64" spans="3:10" x14ac:dyDescent="0.25">
      <c r="G64" s="1"/>
      <c r="H64" s="21"/>
      <c r="I64" s="1"/>
    </row>
    <row r="65" spans="3:10" x14ac:dyDescent="0.25">
      <c r="G65" s="1"/>
      <c r="H65" s="27" t="s">
        <v>60</v>
      </c>
      <c r="I65" s="1">
        <f>G10+G15+I37</f>
        <v>100752.06</v>
      </c>
      <c r="J65" s="17" t="s">
        <v>61</v>
      </c>
    </row>
    <row r="66" spans="3:10" x14ac:dyDescent="0.25">
      <c r="G66" s="1"/>
      <c r="H66" s="21"/>
      <c r="I66" s="1"/>
    </row>
    <row r="67" spans="3:10" x14ac:dyDescent="0.25">
      <c r="G67" s="1"/>
      <c r="H67" s="21"/>
      <c r="I67" s="1"/>
    </row>
    <row r="68" spans="3:10" x14ac:dyDescent="0.25">
      <c r="C68" s="17"/>
      <c r="G68" s="1"/>
      <c r="H68" s="12"/>
      <c r="I68" s="1"/>
    </row>
    <row r="69" spans="3:10" x14ac:dyDescent="0.25">
      <c r="C69" s="17"/>
      <c r="G69" s="1"/>
      <c r="H69" s="12"/>
      <c r="I69" s="1"/>
    </row>
    <row r="70" spans="3:10" x14ac:dyDescent="0.25">
      <c r="C70" s="17"/>
      <c r="G70" s="1"/>
      <c r="H70" s="12"/>
      <c r="I70" s="1"/>
    </row>
    <row r="71" spans="3:10" x14ac:dyDescent="0.25">
      <c r="C71" s="17"/>
      <c r="G71" s="1"/>
      <c r="H71" s="12"/>
      <c r="I71" s="1"/>
    </row>
    <row r="72" spans="3:10" x14ac:dyDescent="0.25">
      <c r="C72" s="17"/>
      <c r="G72" s="1"/>
      <c r="H72" s="12"/>
      <c r="I72" s="1"/>
    </row>
    <row r="73" spans="3:10" x14ac:dyDescent="0.25">
      <c r="G73" s="1"/>
      <c r="H73" s="12"/>
      <c r="I73" s="1"/>
    </row>
    <row r="74" spans="3:10" x14ac:dyDescent="0.25">
      <c r="G74" s="1"/>
      <c r="H74" s="12"/>
      <c r="I74" s="1"/>
    </row>
    <row r="75" spans="3:10" x14ac:dyDescent="0.25">
      <c r="G75" s="1"/>
      <c r="H75" s="12"/>
      <c r="I75" s="1"/>
    </row>
    <row r="76" spans="3:10" x14ac:dyDescent="0.25">
      <c r="G76" s="1"/>
      <c r="H76" s="12"/>
      <c r="I76" s="1"/>
    </row>
    <row r="77" spans="3:10" x14ac:dyDescent="0.25">
      <c r="G77" s="1"/>
      <c r="H77" s="12"/>
      <c r="I77" s="1"/>
    </row>
    <row r="78" spans="3:10" x14ac:dyDescent="0.25">
      <c r="G78" s="1"/>
      <c r="H78" s="12"/>
      <c r="I78" s="1"/>
    </row>
    <row r="79" spans="3:10" x14ac:dyDescent="0.25">
      <c r="G79" s="1"/>
      <c r="H79" s="12"/>
      <c r="I79" s="1"/>
    </row>
    <row r="80" spans="3:10" x14ac:dyDescent="0.25">
      <c r="G80" s="1"/>
      <c r="H80" s="12"/>
      <c r="I80" s="1"/>
    </row>
    <row r="81" spans="7:9" x14ac:dyDescent="0.25">
      <c r="G81" s="1"/>
      <c r="H81" s="12"/>
      <c r="I81" s="1"/>
    </row>
    <row r="82" spans="7:9" x14ac:dyDescent="0.25">
      <c r="G82" s="1"/>
      <c r="H82" s="12"/>
      <c r="I82" s="1"/>
    </row>
    <row r="83" spans="7:9" x14ac:dyDescent="0.25">
      <c r="G83" s="1"/>
      <c r="H83" s="12"/>
      <c r="I83" s="1"/>
    </row>
    <row r="84" spans="7:9" x14ac:dyDescent="0.25">
      <c r="G84" s="1"/>
      <c r="H84" s="12"/>
      <c r="I84" s="1"/>
    </row>
    <row r="85" spans="7:9" x14ac:dyDescent="0.25">
      <c r="G85" s="1"/>
      <c r="H85" s="12"/>
      <c r="I85" s="1"/>
    </row>
    <row r="86" spans="7:9" x14ac:dyDescent="0.25">
      <c r="G86" s="1"/>
      <c r="H86" s="12"/>
      <c r="I86" s="1"/>
    </row>
    <row r="87" spans="7:9" x14ac:dyDescent="0.25">
      <c r="G87" s="1"/>
      <c r="H87" s="12"/>
      <c r="I87" s="1"/>
    </row>
    <row r="88" spans="7:9" x14ac:dyDescent="0.25">
      <c r="G88" s="1"/>
      <c r="H88" s="12"/>
      <c r="I88" s="1"/>
    </row>
    <row r="89" spans="7:9" x14ac:dyDescent="0.25">
      <c r="G89" s="1"/>
      <c r="H89" s="12"/>
      <c r="I89" s="1"/>
    </row>
    <row r="90" spans="7:9" x14ac:dyDescent="0.25">
      <c r="G90" s="1"/>
      <c r="H90" s="12"/>
      <c r="I90" s="1"/>
    </row>
    <row r="91" spans="7:9" x14ac:dyDescent="0.25">
      <c r="G91" s="1"/>
      <c r="H91" s="12"/>
      <c r="I91" s="1"/>
    </row>
    <row r="92" spans="7:9" x14ac:dyDescent="0.25">
      <c r="G92" s="1"/>
      <c r="H92" s="12"/>
      <c r="I92" s="1"/>
    </row>
    <row r="93" spans="7:9" x14ac:dyDescent="0.25">
      <c r="G93" s="1"/>
      <c r="H93" s="12"/>
      <c r="I93" s="1"/>
    </row>
    <row r="94" spans="7:9" x14ac:dyDescent="0.25">
      <c r="G94" s="1"/>
      <c r="H94" s="12"/>
      <c r="I94" s="1"/>
    </row>
    <row r="95" spans="7:9" x14ac:dyDescent="0.25">
      <c r="G95" s="1"/>
      <c r="H95" s="12"/>
      <c r="I95" s="1"/>
    </row>
    <row r="96" spans="7:9" x14ac:dyDescent="0.25">
      <c r="G96" s="1"/>
      <c r="H96" s="12"/>
      <c r="I96" s="1"/>
    </row>
    <row r="97" spans="7:9" x14ac:dyDescent="0.25">
      <c r="G97" s="1"/>
      <c r="H97" s="12"/>
      <c r="I97" s="1"/>
    </row>
    <row r="98" spans="7:9" x14ac:dyDescent="0.25">
      <c r="G98" s="1"/>
      <c r="H98" s="12"/>
      <c r="I98" s="1"/>
    </row>
    <row r="99" spans="7:9" x14ac:dyDescent="0.25">
      <c r="G99" s="1"/>
      <c r="H99" s="12"/>
      <c r="I99" s="1"/>
    </row>
    <row r="100" spans="7:9" x14ac:dyDescent="0.25">
      <c r="G100" s="1"/>
      <c r="H100" s="12"/>
      <c r="I100" s="1"/>
    </row>
    <row r="101" spans="7:9" x14ac:dyDescent="0.25">
      <c r="G101" s="1"/>
      <c r="H101" s="12"/>
      <c r="I101" s="1"/>
    </row>
    <row r="102" spans="7:9" x14ac:dyDescent="0.25">
      <c r="G102" s="1"/>
      <c r="H102" s="12"/>
      <c r="I102" s="1"/>
    </row>
    <row r="103" spans="7:9" x14ac:dyDescent="0.25">
      <c r="G103" s="1"/>
      <c r="H103" s="12"/>
      <c r="I103" s="1"/>
    </row>
    <row r="104" spans="7:9" x14ac:dyDescent="0.25">
      <c r="G104" s="1"/>
      <c r="H104" s="12"/>
      <c r="I104" s="1"/>
    </row>
    <row r="105" spans="7:9" x14ac:dyDescent="0.25">
      <c r="G105" s="1"/>
      <c r="H105" s="12"/>
      <c r="I105" s="1"/>
    </row>
    <row r="106" spans="7:9" x14ac:dyDescent="0.25">
      <c r="G106" s="1"/>
      <c r="H106" s="12"/>
      <c r="I106" s="1"/>
    </row>
    <row r="107" spans="7:9" x14ac:dyDescent="0.25">
      <c r="G107" s="1"/>
      <c r="H107" s="12"/>
      <c r="I107" s="1"/>
    </row>
    <row r="108" spans="7:9" x14ac:dyDescent="0.25">
      <c r="G108" s="1"/>
      <c r="H108" s="12"/>
      <c r="I108" s="1"/>
    </row>
    <row r="109" spans="7:9" x14ac:dyDescent="0.25">
      <c r="G109" s="1"/>
      <c r="H109" s="12"/>
      <c r="I109" s="1"/>
    </row>
    <row r="110" spans="7:9" x14ac:dyDescent="0.25">
      <c r="G110" s="1"/>
      <c r="H110" s="12"/>
      <c r="I110" s="1"/>
    </row>
    <row r="111" spans="7:9" x14ac:dyDescent="0.25">
      <c r="G111" s="1"/>
      <c r="H111" s="12"/>
      <c r="I111" s="1"/>
    </row>
    <row r="112" spans="7:9" x14ac:dyDescent="0.25">
      <c r="G112" s="1"/>
      <c r="H112" s="12"/>
      <c r="I112" s="1"/>
    </row>
    <row r="113" spans="7:9" x14ac:dyDescent="0.25">
      <c r="G113" s="1"/>
      <c r="H113" s="12"/>
      <c r="I113" s="1"/>
    </row>
    <row r="114" spans="7:9" x14ac:dyDescent="0.25">
      <c r="G114" s="1"/>
      <c r="H114" s="12"/>
      <c r="I114" s="1"/>
    </row>
    <row r="115" spans="7:9" x14ac:dyDescent="0.25">
      <c r="G115" s="1"/>
      <c r="H115" s="12"/>
      <c r="I115" s="1"/>
    </row>
    <row r="116" spans="7:9" x14ac:dyDescent="0.25">
      <c r="G116" s="1"/>
      <c r="H116" s="12"/>
      <c r="I116" s="1"/>
    </row>
    <row r="117" spans="7:9" x14ac:dyDescent="0.25">
      <c r="G117" s="1"/>
      <c r="H117" s="12"/>
      <c r="I117" s="1"/>
    </row>
    <row r="118" spans="7:9" x14ac:dyDescent="0.25">
      <c r="G118" s="1"/>
      <c r="H118" s="12"/>
      <c r="I118" s="1"/>
    </row>
    <row r="119" spans="7:9" x14ac:dyDescent="0.25">
      <c r="G119" s="1"/>
      <c r="H119" s="12"/>
      <c r="I119" s="1"/>
    </row>
    <row r="120" spans="7:9" x14ac:dyDescent="0.25">
      <c r="G120" s="1"/>
      <c r="H120" s="12"/>
      <c r="I120" s="1"/>
    </row>
    <row r="121" spans="7:9" x14ac:dyDescent="0.25">
      <c r="G121" s="1"/>
      <c r="H121" s="12"/>
      <c r="I121" s="1"/>
    </row>
    <row r="122" spans="7:9" x14ac:dyDescent="0.25">
      <c r="G122" s="1"/>
      <c r="H122" s="12"/>
      <c r="I122" s="1"/>
    </row>
    <row r="123" spans="7:9" x14ac:dyDescent="0.25">
      <c r="G123" s="1"/>
      <c r="H123" s="12"/>
      <c r="I123" s="1"/>
    </row>
    <row r="124" spans="7:9" x14ac:dyDescent="0.25">
      <c r="G124" s="1"/>
      <c r="H124" s="12"/>
      <c r="I124" s="1"/>
    </row>
    <row r="125" spans="7:9" x14ac:dyDescent="0.25">
      <c r="G125" s="1"/>
      <c r="H125" s="12"/>
      <c r="I125" s="1"/>
    </row>
    <row r="126" spans="7:9" x14ac:dyDescent="0.25">
      <c r="G126" s="1"/>
      <c r="H126" s="12"/>
      <c r="I126" s="1"/>
    </row>
    <row r="127" spans="7:9" x14ac:dyDescent="0.25">
      <c r="G127" s="1"/>
      <c r="H127" s="12"/>
      <c r="I127" s="1"/>
    </row>
    <row r="128" spans="7:9" x14ac:dyDescent="0.25">
      <c r="G128" s="1"/>
      <c r="H128" s="12"/>
      <c r="I128" s="1"/>
    </row>
    <row r="129" spans="7:9" x14ac:dyDescent="0.25">
      <c r="G129" s="1"/>
      <c r="H129" s="12"/>
      <c r="I129" s="1"/>
    </row>
    <row r="130" spans="7:9" x14ac:dyDescent="0.25">
      <c r="G130" s="1"/>
      <c r="H130" s="12"/>
      <c r="I130" s="1"/>
    </row>
    <row r="131" spans="7:9" x14ac:dyDescent="0.25">
      <c r="G131" s="1"/>
      <c r="H131" s="12"/>
      <c r="I131" s="1"/>
    </row>
    <row r="132" spans="7:9" x14ac:dyDescent="0.25">
      <c r="G132" s="1"/>
      <c r="H132" s="12"/>
      <c r="I132" s="1"/>
    </row>
    <row r="133" spans="7:9" x14ac:dyDescent="0.25">
      <c r="G133" s="1"/>
      <c r="H133" s="12"/>
      <c r="I133" s="1"/>
    </row>
    <row r="134" spans="7:9" x14ac:dyDescent="0.25">
      <c r="G134" s="1"/>
      <c r="H134" s="12"/>
      <c r="I134" s="1"/>
    </row>
    <row r="135" spans="7:9" x14ac:dyDescent="0.25">
      <c r="G135" s="1"/>
      <c r="H135" s="12"/>
      <c r="I135" s="1"/>
    </row>
    <row r="136" spans="7:9" x14ac:dyDescent="0.25">
      <c r="G136" s="1"/>
      <c r="H136" s="12"/>
      <c r="I136" s="1"/>
    </row>
    <row r="137" spans="7:9" x14ac:dyDescent="0.25">
      <c r="G137" s="1"/>
      <c r="H137" s="12"/>
      <c r="I137" s="1"/>
    </row>
    <row r="138" spans="7:9" x14ac:dyDescent="0.25">
      <c r="G138" s="1"/>
      <c r="H138" s="12"/>
      <c r="I138" s="1"/>
    </row>
    <row r="139" spans="7:9" x14ac:dyDescent="0.25">
      <c r="G139" s="1"/>
      <c r="H139" s="12"/>
      <c r="I139" s="1"/>
    </row>
    <row r="140" spans="7:9" x14ac:dyDescent="0.25">
      <c r="G140" s="1"/>
      <c r="H140" s="12"/>
      <c r="I140" s="1"/>
    </row>
    <row r="141" spans="7:9" x14ac:dyDescent="0.25">
      <c r="G141" s="1"/>
      <c r="H141" s="12"/>
      <c r="I141" s="1"/>
    </row>
    <row r="142" spans="7:9" x14ac:dyDescent="0.25">
      <c r="G142" s="1"/>
      <c r="H142" s="12"/>
      <c r="I142" s="1"/>
    </row>
    <row r="143" spans="7:9" x14ac:dyDescent="0.25">
      <c r="G143" s="1"/>
      <c r="H143" s="12"/>
      <c r="I143" s="1"/>
    </row>
    <row r="144" spans="7:9" x14ac:dyDescent="0.25">
      <c r="G144" s="1"/>
      <c r="H144" s="12"/>
      <c r="I144" s="1"/>
    </row>
    <row r="145" spans="7:9" x14ac:dyDescent="0.25">
      <c r="G145" s="1"/>
      <c r="H145" s="12"/>
      <c r="I145" s="1"/>
    </row>
    <row r="146" spans="7:9" x14ac:dyDescent="0.25">
      <c r="G146" s="1"/>
      <c r="H146" s="12"/>
      <c r="I146" s="1"/>
    </row>
    <row r="147" spans="7:9" x14ac:dyDescent="0.25">
      <c r="G147" s="1"/>
      <c r="H147" s="12"/>
      <c r="I147" s="1"/>
    </row>
    <row r="148" spans="7:9" x14ac:dyDescent="0.25">
      <c r="G148" s="1"/>
      <c r="H148" s="12"/>
      <c r="I148" s="1"/>
    </row>
    <row r="149" spans="7:9" x14ac:dyDescent="0.25">
      <c r="G149" s="1"/>
      <c r="H149" s="12"/>
      <c r="I149" s="1"/>
    </row>
    <row r="150" spans="7:9" x14ac:dyDescent="0.25">
      <c r="G150" s="1"/>
      <c r="H150" s="12"/>
      <c r="I150" s="1"/>
    </row>
    <row r="151" spans="7:9" x14ac:dyDescent="0.25">
      <c r="G151" s="1"/>
      <c r="H151" s="12"/>
      <c r="I151" s="1"/>
    </row>
    <row r="152" spans="7:9" x14ac:dyDescent="0.25">
      <c r="G152" s="1"/>
      <c r="H152" s="12"/>
      <c r="I152" s="1"/>
    </row>
    <row r="153" spans="7:9" x14ac:dyDescent="0.25">
      <c r="G153" s="1"/>
      <c r="H153" s="12"/>
      <c r="I153" s="1"/>
    </row>
    <row r="154" spans="7:9" x14ac:dyDescent="0.25">
      <c r="G154" s="1"/>
      <c r="H154" s="12"/>
      <c r="I154" s="1"/>
    </row>
    <row r="155" spans="7:9" x14ac:dyDescent="0.25">
      <c r="G155" s="1"/>
      <c r="H155" s="12"/>
      <c r="I155" s="1"/>
    </row>
    <row r="156" spans="7:9" x14ac:dyDescent="0.25">
      <c r="G156" s="1"/>
      <c r="H156" s="12"/>
      <c r="I156" s="1"/>
    </row>
    <row r="157" spans="7:9" x14ac:dyDescent="0.25">
      <c r="G157" s="1"/>
      <c r="H157" s="12"/>
      <c r="I157" s="1"/>
    </row>
    <row r="158" spans="7:9" x14ac:dyDescent="0.25">
      <c r="G158" s="1"/>
      <c r="H158" s="12"/>
      <c r="I158" s="1"/>
    </row>
    <row r="159" spans="7:9" x14ac:dyDescent="0.25">
      <c r="G159" s="1"/>
      <c r="H159" s="12"/>
      <c r="I159" s="1"/>
    </row>
    <row r="160" spans="7:9" x14ac:dyDescent="0.25">
      <c r="G160" s="1"/>
      <c r="H160" s="12"/>
      <c r="I160" s="1"/>
    </row>
    <row r="161" spans="7:9" x14ac:dyDescent="0.25">
      <c r="G161" s="1"/>
      <c r="H161" s="12"/>
      <c r="I161" s="1"/>
    </row>
    <row r="162" spans="7:9" x14ac:dyDescent="0.25">
      <c r="G162" s="1"/>
      <c r="H162" s="12"/>
      <c r="I162" s="1"/>
    </row>
    <row r="163" spans="7:9" x14ac:dyDescent="0.25">
      <c r="G163" s="1"/>
      <c r="H163" s="12"/>
      <c r="I163" s="1"/>
    </row>
    <row r="164" spans="7:9" x14ac:dyDescent="0.25">
      <c r="G164" s="1"/>
      <c r="H164" s="12"/>
      <c r="I164" s="1"/>
    </row>
    <row r="165" spans="7:9" x14ac:dyDescent="0.25">
      <c r="G165" s="1"/>
      <c r="H165" s="12"/>
      <c r="I165" s="1"/>
    </row>
    <row r="166" spans="7:9" x14ac:dyDescent="0.25">
      <c r="G166" s="1"/>
      <c r="H166" s="12"/>
      <c r="I166" s="1"/>
    </row>
    <row r="167" spans="7:9" x14ac:dyDescent="0.25">
      <c r="G167" s="1"/>
      <c r="H167" s="12"/>
      <c r="I167" s="1"/>
    </row>
    <row r="168" spans="7:9" x14ac:dyDescent="0.25">
      <c r="G168" s="1"/>
      <c r="H168" s="12"/>
      <c r="I168" s="1"/>
    </row>
    <row r="169" spans="7:9" x14ac:dyDescent="0.25">
      <c r="G169" s="1"/>
      <c r="H169" s="12"/>
      <c r="I169" s="1"/>
    </row>
    <row r="170" spans="7:9" x14ac:dyDescent="0.25">
      <c r="G170" s="1"/>
      <c r="H170" s="12"/>
      <c r="I170" s="1"/>
    </row>
    <row r="171" spans="7:9" x14ac:dyDescent="0.25">
      <c r="G171" s="1"/>
      <c r="H171" s="12"/>
      <c r="I171" s="1"/>
    </row>
    <row r="172" spans="7:9" x14ac:dyDescent="0.25">
      <c r="G172" s="1"/>
      <c r="H172" s="12"/>
      <c r="I172" s="1"/>
    </row>
    <row r="173" spans="7:9" x14ac:dyDescent="0.25">
      <c r="G173" s="1"/>
      <c r="H173" s="12"/>
      <c r="I173" s="1"/>
    </row>
    <row r="174" spans="7:9" x14ac:dyDescent="0.25">
      <c r="G174" s="1"/>
      <c r="H174" s="12"/>
      <c r="I174" s="1"/>
    </row>
    <row r="175" spans="7:9" x14ac:dyDescent="0.25">
      <c r="G175" s="1"/>
      <c r="H175" s="12"/>
      <c r="I175" s="1"/>
    </row>
    <row r="176" spans="7:9" x14ac:dyDescent="0.25">
      <c r="G176" s="1"/>
      <c r="H176" s="12"/>
      <c r="I176" s="1"/>
    </row>
    <row r="177" spans="7:9" x14ac:dyDescent="0.25">
      <c r="G177" s="1"/>
      <c r="H177" s="12"/>
      <c r="I177" s="1"/>
    </row>
    <row r="178" spans="7:9" x14ac:dyDescent="0.25">
      <c r="G178" s="1"/>
      <c r="H178" s="12"/>
      <c r="I178" s="1"/>
    </row>
    <row r="179" spans="7:9" x14ac:dyDescent="0.25">
      <c r="G179" s="1"/>
      <c r="H179" s="12"/>
      <c r="I179" s="1"/>
    </row>
    <row r="180" spans="7:9" x14ac:dyDescent="0.25">
      <c r="G180" s="1"/>
      <c r="H180" s="12"/>
      <c r="I180" s="1"/>
    </row>
    <row r="181" spans="7:9" x14ac:dyDescent="0.25">
      <c r="G181" s="1"/>
      <c r="H181" s="12"/>
      <c r="I181" s="1"/>
    </row>
    <row r="182" spans="7:9" x14ac:dyDescent="0.25">
      <c r="G182" s="1"/>
      <c r="H182" s="12"/>
      <c r="I182" s="1"/>
    </row>
    <row r="183" spans="7:9" x14ac:dyDescent="0.25">
      <c r="G183" s="1"/>
      <c r="H183" s="12"/>
      <c r="I183" s="1"/>
    </row>
    <row r="184" spans="7:9" x14ac:dyDescent="0.25">
      <c r="G184" s="1"/>
      <c r="H184" s="12"/>
      <c r="I184" s="1"/>
    </row>
    <row r="185" spans="7:9" x14ac:dyDescent="0.25">
      <c r="G185" s="1"/>
      <c r="H185" s="12"/>
      <c r="I185" s="1"/>
    </row>
    <row r="186" spans="7:9" x14ac:dyDescent="0.25">
      <c r="G186" s="1"/>
      <c r="H186" s="12"/>
      <c r="I186" s="1"/>
    </row>
    <row r="187" spans="7:9" x14ac:dyDescent="0.25">
      <c r="G187" s="1"/>
      <c r="H187" s="12"/>
      <c r="I187" s="1"/>
    </row>
    <row r="188" spans="7:9" x14ac:dyDescent="0.25">
      <c r="G188" s="1"/>
      <c r="H188" s="12"/>
      <c r="I188" s="1"/>
    </row>
    <row r="189" spans="7:9" x14ac:dyDescent="0.25">
      <c r="G189" s="1"/>
      <c r="H189" s="12"/>
      <c r="I189" s="1"/>
    </row>
    <row r="190" spans="7:9" x14ac:dyDescent="0.25">
      <c r="G190" s="1"/>
      <c r="H190" s="12"/>
      <c r="I190" s="1"/>
    </row>
    <row r="191" spans="7:9" x14ac:dyDescent="0.25">
      <c r="G191" s="1"/>
      <c r="H191" s="12"/>
      <c r="I191" s="1"/>
    </row>
    <row r="192" spans="7:9" x14ac:dyDescent="0.25">
      <c r="G192" s="1"/>
      <c r="H192" s="12"/>
      <c r="I192" s="1"/>
    </row>
    <row r="193" spans="7:9" x14ac:dyDescent="0.25">
      <c r="G193" s="1"/>
      <c r="H193" s="12"/>
      <c r="I193" s="1"/>
    </row>
    <row r="194" spans="7:9" x14ac:dyDescent="0.25">
      <c r="G194" s="1"/>
      <c r="H194" s="12"/>
      <c r="I194" s="1"/>
    </row>
  </sheetData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Baker Tilly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Wendi Unger</dc:creator>
  <cp:lastModifiedBy>Wendi Unger</cp:lastModifiedBy>
  <dcterms:created xsi:type="dcterms:W3CDTF">2015-01-29T19:54:32Z</dcterms:created>
  <dcterms:modified xsi:type="dcterms:W3CDTF">2015-04-21T14:54:57Z</dcterms:modified>
</cp:coreProperties>
</file>